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70" windowHeight="6915" tabRatio="944"/>
  </bookViews>
  <sheets>
    <sheet name="доп.обр." sheetId="28" r:id="rId1"/>
  </sheets>
  <calcPr calcId="125725"/>
</workbook>
</file>

<file path=xl/calcChain.xml><?xml version="1.0" encoding="utf-8"?>
<calcChain xmlns="http://schemas.openxmlformats.org/spreadsheetml/2006/main">
  <c r="C4" i="28"/>
  <c r="C5"/>
  <c r="D43"/>
  <c r="D49"/>
  <c r="D36"/>
  <c r="D24"/>
  <c r="D34"/>
  <c r="D21"/>
  <c r="D20"/>
  <c r="D28"/>
  <c r="D14"/>
  <c r="D48"/>
  <c r="D44"/>
  <c r="D15"/>
  <c r="D5"/>
  <c r="D4"/>
  <c r="C49"/>
  <c r="C57" s="1"/>
  <c r="C48"/>
  <c r="C44"/>
  <c r="C34"/>
  <c r="C20"/>
  <c r="C15"/>
  <c r="C10"/>
  <c r="D57"/>
</calcChain>
</file>

<file path=xl/sharedStrings.xml><?xml version="1.0" encoding="utf-8"?>
<sst xmlns="http://schemas.openxmlformats.org/spreadsheetml/2006/main" count="57" uniqueCount="57">
  <si>
    <t>Прочие работы и услуги</t>
  </si>
  <si>
    <t>водоснабж.</t>
  </si>
  <si>
    <t>Заработная плата</t>
  </si>
  <si>
    <t>статья</t>
  </si>
  <si>
    <t>Суточные</t>
  </si>
  <si>
    <t>Проезд к месту учебы</t>
  </si>
  <si>
    <t>Связь</t>
  </si>
  <si>
    <t>теплоснабжение</t>
  </si>
  <si>
    <t>эл.энергия</t>
  </si>
  <si>
    <t>Откачка ЖБО</t>
  </si>
  <si>
    <t>Работы, услуги по содержанию имущества</t>
  </si>
  <si>
    <t>дератизация</t>
  </si>
  <si>
    <t>Прочие мат.затраты</t>
  </si>
  <si>
    <t>Проведение мероприятий</t>
  </si>
  <si>
    <t>Увеличение стоимости основных средств</t>
  </si>
  <si>
    <t>Начисления на выплаты по оплате труда</t>
  </si>
  <si>
    <t>Проживание;оплата курсов</t>
  </si>
  <si>
    <t>Коммунальные услуги</t>
  </si>
  <si>
    <t xml:space="preserve"> заправка огнетушителей</t>
  </si>
  <si>
    <t>Огнезащитная обработка чердачных помещений</t>
  </si>
  <si>
    <t>приобретение  инвентаря (спецодежда,инвентарь)</t>
  </si>
  <si>
    <t>замеры сопротивления эл.проводки</t>
  </si>
  <si>
    <t>Прочий текущий ремонт</t>
  </si>
  <si>
    <t>Командировочные</t>
  </si>
  <si>
    <t>Работы, услуги по содержанию имущества(прочие)</t>
  </si>
  <si>
    <t>Страхование транспортных средств</t>
  </si>
  <si>
    <t>аттестация рабочих мест</t>
  </si>
  <si>
    <t>медосмотр работников</t>
  </si>
  <si>
    <t>Приобретение строительных материалов для ремонта здания</t>
  </si>
  <si>
    <t>Изготов.печатей,вывесок</t>
  </si>
  <si>
    <t xml:space="preserve">Бак.анализ </t>
  </si>
  <si>
    <t xml:space="preserve">Анализ бытовых отходов </t>
  </si>
  <si>
    <t>Ремонт входных дверей и запасного выхода</t>
  </si>
  <si>
    <t>Текущий ремонт пожарной сигнализации</t>
  </si>
  <si>
    <t>Установка кнопки экстренного вызова МЧС</t>
  </si>
  <si>
    <t>Изготовление технического плана здания</t>
  </si>
  <si>
    <t>тех.обслуживание электрооборудования</t>
  </si>
  <si>
    <t>тех.обслуживание пожарной сигнализации</t>
  </si>
  <si>
    <t>Замена окон;стекол</t>
  </si>
  <si>
    <t xml:space="preserve">Оперативно техническое обслуживание </t>
  </si>
  <si>
    <t>Обслуживание системы оповещения</t>
  </si>
  <si>
    <t>Заработная плата "Вожатенок"</t>
  </si>
  <si>
    <t>Начисления на выплаты по оплате труда"Вожатенок"</t>
  </si>
  <si>
    <t>Приобретение журналов</t>
  </si>
  <si>
    <t>Приобретение средств обучения(канц.товаров)</t>
  </si>
  <si>
    <t>Приобретение спортивной формы</t>
  </si>
  <si>
    <t>Приобретение ученической мебели</t>
  </si>
  <si>
    <t>Приобретение спортивного инвентаря</t>
  </si>
  <si>
    <t>Приобретение ГСМ(подвоз на семинары)</t>
  </si>
  <si>
    <t>Приобретение компьютерного оборудования</t>
  </si>
  <si>
    <t>Переоформление лицензии;аккредитация</t>
  </si>
  <si>
    <t>Исчислено учреждением</t>
  </si>
  <si>
    <t>Утверждено в бюджете</t>
  </si>
  <si>
    <t>Средства обучения;иные расходы в группах,реализующих присмотр и уход за детьми</t>
  </si>
  <si>
    <t>Поставка продуктов питания для лагеря с дневным пребыванием детей в каникулярное время</t>
  </si>
  <si>
    <t>План финансово-хозяйственной деятельности на 2016 год.</t>
  </si>
  <si>
    <t>МКОУ ДОД  "Дом детского творчества"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</si>
</sst>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indexed="8"/>
      <name val="Calibri"/>
      <family val="2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justify" wrapText="1"/>
    </xf>
    <xf numFmtId="2" fontId="6" fillId="0" borderId="0" xfId="0" applyNumberFormat="1" applyFont="1" applyFill="1" applyAlignment="1">
      <alignment horizontal="justify" wrapText="1"/>
    </xf>
    <xf numFmtId="2" fontId="5" fillId="0" borderId="1" xfId="0" applyNumberFormat="1" applyFont="1" applyFill="1" applyBorder="1" applyAlignment="1">
      <alignment wrapText="1"/>
    </xf>
    <xf numFmtId="1" fontId="9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6" fillId="0" borderId="0" xfId="0" applyFont="1" applyFill="1"/>
    <xf numFmtId="1" fontId="6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8"/>
  <sheetViews>
    <sheetView tabSelected="1" workbookViewId="0">
      <selection sqref="A1:D57"/>
    </sheetView>
  </sheetViews>
  <sheetFormatPr defaultRowHeight="12.75"/>
  <cols>
    <col min="1" max="1" width="4.42578125" style="32" customWidth="1"/>
    <col min="2" max="2" width="48.28515625" style="33" customWidth="1"/>
    <col min="3" max="3" width="12.42578125" style="22" customWidth="1"/>
    <col min="4" max="4" width="10.7109375" style="8" customWidth="1"/>
    <col min="5" max="5" width="11.5703125" style="9" customWidth="1"/>
    <col min="6" max="6" width="11.28515625" style="9" customWidth="1"/>
    <col min="7" max="27" width="9.140625" style="9"/>
    <col min="28" max="16384" width="9.140625" style="8"/>
  </cols>
  <sheetData>
    <row r="1" spans="1:27" ht="15">
      <c r="A1" s="34" t="s">
        <v>55</v>
      </c>
      <c r="B1" s="35"/>
      <c r="C1" s="35"/>
      <c r="D1" s="5"/>
      <c r="E1" s="5"/>
    </row>
    <row r="2" spans="1:27">
      <c r="A2" s="10"/>
      <c r="B2" s="21" t="s">
        <v>56</v>
      </c>
      <c r="C2" s="9"/>
      <c r="D2" s="9"/>
    </row>
    <row r="3" spans="1:27" ht="36" customHeight="1">
      <c r="A3" s="11" t="s">
        <v>3</v>
      </c>
      <c r="B3" s="12"/>
      <c r="C3" s="24" t="s">
        <v>51</v>
      </c>
      <c r="D3" s="24" t="s">
        <v>52</v>
      </c>
    </row>
    <row r="4" spans="1:27" s="6" customFormat="1">
      <c r="A4" s="19">
        <v>211</v>
      </c>
      <c r="B4" s="27" t="s">
        <v>2</v>
      </c>
      <c r="C4" s="20">
        <f>2847000-23000</f>
        <v>2824000</v>
      </c>
      <c r="D4" s="20">
        <f>2847000-23000</f>
        <v>2824000</v>
      </c>
    </row>
    <row r="5" spans="1:27" s="6" customFormat="1">
      <c r="A5" s="19">
        <v>213</v>
      </c>
      <c r="B5" s="27" t="s">
        <v>15</v>
      </c>
      <c r="C5" s="20">
        <f>859800-7000</f>
        <v>852800</v>
      </c>
      <c r="D5" s="20">
        <f>859800-7000</f>
        <v>852800</v>
      </c>
    </row>
    <row r="6" spans="1:27" s="6" customFormat="1">
      <c r="A6" s="19"/>
      <c r="B6" s="27"/>
      <c r="C6" s="20"/>
      <c r="D6" s="30"/>
    </row>
    <row r="7" spans="1:27" s="6" customFormat="1">
      <c r="A7" s="19">
        <v>211</v>
      </c>
      <c r="B7" s="27" t="s">
        <v>41</v>
      </c>
      <c r="C7" s="20">
        <v>23000</v>
      </c>
      <c r="D7" s="20">
        <v>23000</v>
      </c>
    </row>
    <row r="8" spans="1:27" s="6" customFormat="1">
      <c r="A8" s="19">
        <v>213</v>
      </c>
      <c r="B8" s="27" t="s">
        <v>42</v>
      </c>
      <c r="C8" s="20">
        <v>7000</v>
      </c>
      <c r="D8" s="20">
        <v>7000</v>
      </c>
    </row>
    <row r="9" spans="1:27" s="1" customFormat="1" ht="24.75">
      <c r="A9" s="15">
        <v>345</v>
      </c>
      <c r="B9" s="16" t="s">
        <v>53</v>
      </c>
      <c r="C9" s="25">
        <v>12000</v>
      </c>
      <c r="D9" s="25">
        <v>12000</v>
      </c>
    </row>
    <row r="10" spans="1:27" s="4" customFormat="1" ht="16.5" customHeight="1">
      <c r="A10" s="17"/>
      <c r="B10" s="27" t="s">
        <v>23</v>
      </c>
      <c r="C10" s="14">
        <f>C11+C12+C13</f>
        <v>8000</v>
      </c>
      <c r="D10" s="30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4" customFormat="1" ht="13.5" customHeight="1">
      <c r="A11" s="15">
        <v>212</v>
      </c>
      <c r="B11" s="28" t="s">
        <v>4</v>
      </c>
      <c r="C11" s="14">
        <v>2400</v>
      </c>
      <c r="D11" s="30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4" customFormat="1" ht="14.25" customHeight="1">
      <c r="A12" s="15">
        <v>222</v>
      </c>
      <c r="B12" s="28" t="s">
        <v>5</v>
      </c>
      <c r="C12" s="14">
        <v>1400</v>
      </c>
      <c r="D12" s="30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15.75" customHeight="1">
      <c r="A13" s="15">
        <v>226</v>
      </c>
      <c r="B13" s="28" t="s">
        <v>16</v>
      </c>
      <c r="C13" s="14">
        <v>4200</v>
      </c>
      <c r="D13" s="30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4" customFormat="1" ht="14.25" customHeight="1">
      <c r="A14" s="15">
        <v>221</v>
      </c>
      <c r="B14" s="28" t="s">
        <v>6</v>
      </c>
      <c r="C14" s="14">
        <v>30950</v>
      </c>
      <c r="D14" s="14">
        <f>30850-500</f>
        <v>30350</v>
      </c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4" customFormat="1" ht="15.75" customHeight="1">
      <c r="A15" s="17">
        <v>223</v>
      </c>
      <c r="B15" s="27" t="s">
        <v>17</v>
      </c>
      <c r="C15" s="14">
        <f>SUM(C16:C19)</f>
        <v>457426</v>
      </c>
      <c r="D15" s="14">
        <f>SUM(D16:D19)</f>
        <v>449126</v>
      </c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4" customFormat="1" ht="14.25" customHeight="1">
      <c r="A16" s="15">
        <v>223</v>
      </c>
      <c r="B16" s="27" t="s">
        <v>7</v>
      </c>
      <c r="C16" s="14">
        <v>428126</v>
      </c>
      <c r="D16" s="14">
        <v>428126</v>
      </c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4" customFormat="1" ht="12" customHeight="1">
      <c r="A17" s="15">
        <v>223</v>
      </c>
      <c r="B17" s="27" t="s">
        <v>8</v>
      </c>
      <c r="C17" s="14">
        <v>28300</v>
      </c>
      <c r="D17" s="14">
        <v>20000</v>
      </c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4" customFormat="1" ht="14.25" customHeight="1">
      <c r="A18" s="15">
        <v>223</v>
      </c>
      <c r="B18" s="27" t="s">
        <v>1</v>
      </c>
      <c r="C18" s="14"/>
      <c r="D18" s="30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4" customFormat="1" ht="12.75" customHeight="1">
      <c r="A19" s="15">
        <v>223</v>
      </c>
      <c r="B19" s="27" t="s">
        <v>9</v>
      </c>
      <c r="C19" s="14">
        <v>1000</v>
      </c>
      <c r="D19" s="14">
        <v>1000</v>
      </c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" customFormat="1" ht="16.5" customHeight="1">
      <c r="A20" s="17">
        <v>225</v>
      </c>
      <c r="B20" s="27" t="s">
        <v>10</v>
      </c>
      <c r="C20" s="14">
        <f>SUM(C21:C33)</f>
        <v>76500</v>
      </c>
      <c r="D20" s="14">
        <f>SUM(D21:D33)</f>
        <v>41500</v>
      </c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4" customFormat="1" ht="18" customHeight="1">
      <c r="A21" s="15">
        <v>225</v>
      </c>
      <c r="B21" s="28" t="s">
        <v>37</v>
      </c>
      <c r="C21" s="14">
        <v>24000</v>
      </c>
      <c r="D21" s="14">
        <f>24000-20000</f>
        <v>4000</v>
      </c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4" customFormat="1" ht="12.75" customHeight="1">
      <c r="A22" s="15">
        <v>225</v>
      </c>
      <c r="B22" s="28" t="s">
        <v>18</v>
      </c>
      <c r="C22" s="14">
        <v>2000</v>
      </c>
      <c r="D22" s="14">
        <v>2000</v>
      </c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4" customFormat="1" ht="18.75" customHeight="1">
      <c r="A23" s="15">
        <v>225</v>
      </c>
      <c r="B23" s="28" t="s">
        <v>11</v>
      </c>
      <c r="C23" s="14">
        <v>500</v>
      </c>
      <c r="D23" s="14">
        <v>500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4" customFormat="1">
      <c r="A24" s="17">
        <v>225</v>
      </c>
      <c r="B24" s="27" t="s">
        <v>24</v>
      </c>
      <c r="C24" s="14">
        <v>10000</v>
      </c>
      <c r="D24" s="14">
        <f>10000-5000</f>
        <v>5000</v>
      </c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7" customFormat="1">
      <c r="A25" s="17">
        <v>225</v>
      </c>
      <c r="B25" s="27" t="s">
        <v>22</v>
      </c>
      <c r="C25" s="14"/>
      <c r="D25" s="14"/>
    </row>
    <row r="26" spans="1:27" s="7" customFormat="1">
      <c r="A26" s="17">
        <v>225</v>
      </c>
      <c r="B26" s="27" t="s">
        <v>21</v>
      </c>
      <c r="C26" s="14"/>
      <c r="D26" s="14"/>
    </row>
    <row r="27" spans="1:27" s="7" customFormat="1" ht="20.25" customHeight="1">
      <c r="A27" s="17">
        <v>225</v>
      </c>
      <c r="B27" s="27" t="s">
        <v>32</v>
      </c>
      <c r="C27" s="14">
        <v>10000</v>
      </c>
      <c r="D27" s="14">
        <v>10000</v>
      </c>
    </row>
    <row r="28" spans="1:27" s="7" customFormat="1">
      <c r="A28" s="17">
        <v>225</v>
      </c>
      <c r="B28" s="27" t="s">
        <v>38</v>
      </c>
      <c r="C28" s="14">
        <v>30000</v>
      </c>
      <c r="D28" s="14">
        <f>30000-10000</f>
        <v>20000</v>
      </c>
    </row>
    <row r="29" spans="1:27" s="4" customFormat="1">
      <c r="A29" s="17">
        <v>225</v>
      </c>
      <c r="B29" s="27" t="s">
        <v>33</v>
      </c>
      <c r="C29" s="14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4" customFormat="1" ht="12" customHeight="1">
      <c r="A30" s="17">
        <v>225</v>
      </c>
      <c r="B30" s="28" t="s">
        <v>36</v>
      </c>
      <c r="C30" s="14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4" customFormat="1">
      <c r="A31" s="17">
        <v>225</v>
      </c>
      <c r="B31" s="27" t="s">
        <v>19</v>
      </c>
      <c r="C31" s="14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4" customFormat="1">
      <c r="A32" s="17">
        <v>225</v>
      </c>
      <c r="B32" s="27" t="s">
        <v>39</v>
      </c>
      <c r="C32" s="14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4" customFormat="1">
      <c r="A33" s="17">
        <v>225</v>
      </c>
      <c r="B33" s="27" t="s">
        <v>40</v>
      </c>
      <c r="C33" s="14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4" customFormat="1">
      <c r="A34" s="17">
        <v>226</v>
      </c>
      <c r="B34" s="27" t="s">
        <v>0</v>
      </c>
      <c r="C34" s="14">
        <f>SUM(C35:C42)</f>
        <v>21000</v>
      </c>
      <c r="D34" s="14">
        <f>SUM(D35:D42)</f>
        <v>13000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4" customFormat="1">
      <c r="A35" s="15">
        <v>226</v>
      </c>
      <c r="B35" s="28" t="s">
        <v>25</v>
      </c>
      <c r="C35" s="14"/>
      <c r="D35" s="3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4" customFormat="1">
      <c r="A36" s="15">
        <v>226</v>
      </c>
      <c r="B36" s="28" t="s">
        <v>26</v>
      </c>
      <c r="C36" s="14">
        <v>18000</v>
      </c>
      <c r="D36" s="14">
        <f>18000-8000</f>
        <v>10000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4" customFormat="1">
      <c r="A37" s="15">
        <v>226</v>
      </c>
      <c r="B37" s="28" t="s">
        <v>27</v>
      </c>
      <c r="C37" s="14">
        <v>3000</v>
      </c>
      <c r="D37" s="14">
        <v>3000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4" customFormat="1">
      <c r="A38" s="17">
        <v>226</v>
      </c>
      <c r="B38" s="27" t="s">
        <v>29</v>
      </c>
      <c r="C38" s="14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4" customFormat="1">
      <c r="A39" s="17">
        <v>226</v>
      </c>
      <c r="B39" s="27" t="s">
        <v>30</v>
      </c>
      <c r="C39" s="14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4" customFormat="1">
      <c r="A40" s="17">
        <v>226</v>
      </c>
      <c r="B40" s="27" t="s">
        <v>31</v>
      </c>
      <c r="C40" s="14"/>
      <c r="D40" s="1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4" customFormat="1" ht="18" customHeight="1">
      <c r="A41" s="17">
        <v>226</v>
      </c>
      <c r="B41" s="27" t="s">
        <v>34</v>
      </c>
      <c r="C41" s="14"/>
      <c r="D41" s="1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4" customFormat="1">
      <c r="A42" s="17">
        <v>226</v>
      </c>
      <c r="B42" s="27" t="s">
        <v>35</v>
      </c>
      <c r="C42" s="14"/>
      <c r="D42" s="1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4" customFormat="1">
      <c r="A43" s="17">
        <v>290</v>
      </c>
      <c r="B43" s="27" t="s">
        <v>13</v>
      </c>
      <c r="C43" s="14">
        <v>40000</v>
      </c>
      <c r="D43" s="14">
        <f>40000-20000</f>
        <v>20000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4" customFormat="1">
      <c r="A44" s="15">
        <v>310</v>
      </c>
      <c r="B44" s="27" t="s">
        <v>14</v>
      </c>
      <c r="C44" s="14">
        <f>C45+C46+C47</f>
        <v>50400</v>
      </c>
      <c r="D44" s="14">
        <f>D45+D46+D47</f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4" customFormat="1">
      <c r="A45" s="15">
        <v>310</v>
      </c>
      <c r="B45" s="27" t="s">
        <v>49</v>
      </c>
      <c r="C45" s="14">
        <v>30000</v>
      </c>
      <c r="D45" s="3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4" customFormat="1">
      <c r="A46" s="15">
        <v>310</v>
      </c>
      <c r="B46" s="27" t="s">
        <v>46</v>
      </c>
      <c r="C46" s="14">
        <v>20400</v>
      </c>
      <c r="D46" s="3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4" customFormat="1">
      <c r="A47" s="15">
        <v>310</v>
      </c>
      <c r="B47" s="27" t="s">
        <v>47</v>
      </c>
      <c r="C47" s="14"/>
      <c r="D47" s="3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4" customFormat="1" ht="15" customHeight="1">
      <c r="A48" s="15">
        <v>344</v>
      </c>
      <c r="B48" s="28" t="s">
        <v>48</v>
      </c>
      <c r="C48" s="14">
        <f>5000</f>
        <v>5000</v>
      </c>
      <c r="D48" s="14">
        <f>5000</f>
        <v>5000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4" customFormat="1">
      <c r="A49" s="17">
        <v>345</v>
      </c>
      <c r="B49" s="27" t="s">
        <v>12</v>
      </c>
      <c r="C49" s="14">
        <f>SUM(C50:C55)</f>
        <v>13750</v>
      </c>
      <c r="D49" s="14">
        <f>SUM(D50:D55)</f>
        <v>6750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" customFormat="1">
      <c r="A50" s="15">
        <v>345</v>
      </c>
      <c r="B50" s="28" t="s">
        <v>20</v>
      </c>
      <c r="C50" s="14">
        <v>2000</v>
      </c>
      <c r="D50" s="14">
        <v>2000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4">
      <c r="A51" s="15">
        <v>345</v>
      </c>
      <c r="B51" s="28" t="s">
        <v>28</v>
      </c>
      <c r="C51" s="14"/>
      <c r="D51" s="14"/>
    </row>
    <row r="52" spans="1:27">
      <c r="A52" s="15">
        <v>345</v>
      </c>
      <c r="B52" s="28" t="s">
        <v>43</v>
      </c>
      <c r="C52" s="14">
        <v>3000</v>
      </c>
      <c r="D52" s="14">
        <v>2000</v>
      </c>
    </row>
    <row r="53" spans="1:27">
      <c r="A53" s="15">
        <v>345</v>
      </c>
      <c r="B53" s="28" t="s">
        <v>44</v>
      </c>
      <c r="C53" s="14">
        <v>8000</v>
      </c>
      <c r="D53" s="14">
        <v>2000</v>
      </c>
    </row>
    <row r="54" spans="1:27">
      <c r="A54" s="15">
        <v>345</v>
      </c>
      <c r="B54" s="28" t="s">
        <v>45</v>
      </c>
      <c r="C54" s="14"/>
      <c r="D54" s="14"/>
    </row>
    <row r="55" spans="1:27">
      <c r="A55" s="13">
        <v>290</v>
      </c>
      <c r="B55" s="29" t="s">
        <v>50</v>
      </c>
      <c r="C55" s="14">
        <v>750</v>
      </c>
      <c r="D55" s="14">
        <v>750</v>
      </c>
    </row>
    <row r="56" spans="1:27" ht="24">
      <c r="A56" s="18">
        <v>342</v>
      </c>
      <c r="B56" s="26" t="s">
        <v>54</v>
      </c>
      <c r="C56" s="14">
        <v>24120</v>
      </c>
      <c r="D56" s="14">
        <v>24120</v>
      </c>
    </row>
    <row r="57" spans="1:27">
      <c r="A57" s="15"/>
      <c r="B57" s="28"/>
      <c r="C57" s="14">
        <f>C49+C48+C44+C43+C34+C20+C15+C14+C10+C8+C7+C5+C4</f>
        <v>4409826</v>
      </c>
      <c r="D57" s="14">
        <f>D49+D48+D44+D43+D34+D20+D15+D14+D10+D8+D7+D5+D4</f>
        <v>4272526</v>
      </c>
    </row>
    <row r="58" spans="1:27">
      <c r="C58" s="23"/>
    </row>
  </sheetData>
  <mergeCells count="1">
    <mergeCell ref="A1:C1"/>
  </mergeCells>
  <phoneticPr fontId="1" type="noConversion"/>
  <printOptions horizontalCentered="1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доп.обр.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2015-12-29T10:21:26Z</cp:lastPrinted>
  <dcterms:created xsi:type="dcterms:W3CDTF">2006-09-16T00:00:00Z</dcterms:created>
  <dcterms:modified xsi:type="dcterms:W3CDTF">2016-01-15T15:30:42Z</dcterms:modified>
</cp:coreProperties>
</file>